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ownloads\"/>
    </mc:Choice>
  </mc:AlternateContent>
  <bookViews>
    <workbookView xWindow="0" yWindow="0" windowWidth="9250" windowHeight="664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L42" i="1"/>
  <c r="K42" i="1"/>
  <c r="M42" i="1" s="1"/>
  <c r="J42" i="1"/>
  <c r="I42" i="1"/>
  <c r="H42" i="1"/>
  <c r="G42" i="1"/>
  <c r="F42" i="1"/>
  <c r="D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K29" i="1"/>
  <c r="J29" i="1"/>
  <c r="L29" i="1" s="1"/>
  <c r="H29" i="1"/>
  <c r="G29" i="1"/>
  <c r="I29" i="1" s="1"/>
  <c r="F29" i="1"/>
  <c r="E29" i="1"/>
  <c r="C29" i="1"/>
  <c r="B29" i="1"/>
  <c r="D29" i="1" s="1"/>
  <c r="M28" i="1"/>
  <c r="L28" i="1"/>
  <c r="I28" i="1"/>
  <c r="H28" i="1"/>
  <c r="E28" i="1"/>
  <c r="D28" i="1"/>
  <c r="K27" i="1"/>
  <c r="M27" i="1" s="1"/>
  <c r="J27" i="1"/>
  <c r="L27" i="1" s="1"/>
  <c r="I27" i="1"/>
  <c r="G27" i="1"/>
  <c r="H27" i="1" s="1"/>
  <c r="F27" i="1"/>
  <c r="C27" i="1"/>
  <c r="E27" i="1" s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K23" i="1"/>
  <c r="J23" i="1"/>
  <c r="L23" i="1" s="1"/>
  <c r="H23" i="1"/>
  <c r="G23" i="1"/>
  <c r="G22" i="1" s="1"/>
  <c r="F23" i="1"/>
  <c r="E23" i="1"/>
  <c r="C23" i="1"/>
  <c r="B23" i="1"/>
  <c r="D23" i="1" s="1"/>
  <c r="K22" i="1"/>
  <c r="M22" i="1" s="1"/>
  <c r="F22" i="1"/>
  <c r="C22" i="1"/>
  <c r="E22" i="1" s="1"/>
  <c r="M21" i="1"/>
  <c r="L21" i="1"/>
  <c r="I21" i="1"/>
  <c r="H21" i="1"/>
  <c r="E21" i="1"/>
  <c r="D21" i="1"/>
  <c r="M20" i="1"/>
  <c r="K20" i="1"/>
  <c r="L20" i="1" s="1"/>
  <c r="J20" i="1"/>
  <c r="G20" i="1"/>
  <c r="I20" i="1" s="1"/>
  <c r="F20" i="1"/>
  <c r="H20" i="1" s="1"/>
  <c r="E20" i="1"/>
  <c r="C20" i="1"/>
  <c r="D20" i="1" s="1"/>
  <c r="B20" i="1"/>
  <c r="M19" i="1"/>
  <c r="L19" i="1"/>
  <c r="I19" i="1"/>
  <c r="H19" i="1"/>
  <c r="E19" i="1"/>
  <c r="D19" i="1"/>
  <c r="M18" i="1"/>
  <c r="K18" i="1"/>
  <c r="J18" i="1"/>
  <c r="L18" i="1" s="1"/>
  <c r="H18" i="1"/>
  <c r="G18" i="1"/>
  <c r="I18" i="1" s="1"/>
  <c r="F18" i="1"/>
  <c r="E18" i="1"/>
  <c r="C18" i="1"/>
  <c r="B18" i="1"/>
  <c r="D18" i="1" s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L9" i="1"/>
  <c r="K9" i="1"/>
  <c r="K8" i="1" s="1"/>
  <c r="J9" i="1"/>
  <c r="I9" i="1"/>
  <c r="G9" i="1"/>
  <c r="F9" i="1"/>
  <c r="F8" i="1" s="1"/>
  <c r="D9" i="1"/>
  <c r="C9" i="1"/>
  <c r="C8" i="1" s="1"/>
  <c r="B9" i="1"/>
  <c r="J8" i="1"/>
  <c r="G8" i="1"/>
  <c r="G44" i="1" s="1"/>
  <c r="B8" i="1"/>
  <c r="E8" i="1" l="1"/>
  <c r="D8" i="1"/>
  <c r="C44" i="1"/>
  <c r="F44" i="1"/>
  <c r="F45" i="1" s="1"/>
  <c r="H8" i="1"/>
  <c r="B44" i="1"/>
  <c r="B45" i="1" s="1"/>
  <c r="I22" i="1"/>
  <c r="H22" i="1"/>
  <c r="G45" i="1"/>
  <c r="I44" i="1"/>
  <c r="M8" i="1"/>
  <c r="L8" i="1"/>
  <c r="K44" i="1"/>
  <c r="H9" i="1"/>
  <c r="B22" i="1"/>
  <c r="D22" i="1" s="1"/>
  <c r="J22" i="1"/>
  <c r="L22" i="1" s="1"/>
  <c r="I8" i="1"/>
  <c r="E9" i="1"/>
  <c r="M9" i="1"/>
  <c r="I23" i="1"/>
  <c r="I45" i="1" l="1"/>
  <c r="H45" i="1"/>
  <c r="K45" i="1"/>
  <c r="M44" i="1"/>
  <c r="J44" i="1"/>
  <c r="J45" i="1" s="1"/>
  <c r="H44" i="1"/>
  <c r="C45" i="1"/>
  <c r="E44" i="1"/>
  <c r="D44" i="1"/>
  <c r="L44" i="1" l="1"/>
  <c r="M45" i="1"/>
  <c r="L45" i="1"/>
  <c r="E45" i="1"/>
  <c r="D45" i="1"/>
</calcChain>
</file>

<file path=xl/sharedStrings.xml><?xml version="1.0" encoding="utf-8"?>
<sst xmlns="http://schemas.openxmlformats.org/spreadsheetml/2006/main" count="54" uniqueCount="52">
  <si>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</si>
  <si>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</si>
  <si>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</si>
  <si>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</si>
  <si>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</si>
  <si>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</si>
  <si>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</si>
  <si>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</si>
  <si>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</si>
  <si>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</si>
  <si>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</si>
  <si>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</si>
  <si>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</si>
  <si>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</si>
  <si>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</si>
  <si>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</si>
  <si>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</si>
  <si>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</si>
  <si>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</si>
  <si>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</si>
  <si>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</si>
  <si>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</si>
  <si>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</si>
  <si>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</si>
  <si>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</si>
  <si>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</si>
  <si>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</si>
  <si>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</si>
  <si>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</si>
  <si>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</si>
  <si>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</si>
  <si>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</si>
  <si>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</si>
  <si>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</si>
  <si>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</si>
  <si>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</si>
  <si>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</si>
  <si>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</si>
  <si>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</si>
  <si>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</si>
  <si>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</si>
  <si>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</si>
  <si>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2022 - 2023</t>
  </si>
  <si>
    <t>Change  ('24/'23)</t>
  </si>
  <si>
    <t xml:space="preserve"> Share 
(24)  (%)</t>
  </si>
  <si>
    <t>Change    ('24/'23)</t>
  </si>
  <si>
    <t xml:space="preserve"> Share
(24)  (%)</t>
  </si>
  <si>
    <t>2023 - 2024</t>
  </si>
  <si>
    <t>For January-February  period, TUİK figures was used for the first month.</t>
  </si>
  <si>
    <t>1 - 29 JANUARY EXPORT FIGURES</t>
  </si>
  <si>
    <t>1 - 29 FEBRUARY</t>
  </si>
  <si>
    <t>1st FEBRUARY  -  29th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</si>
</sst>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35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17" fillId="0" borderId="0" xfId="1" applyFont="1" applyFill="1" applyBorder="1" applyAlignment="1">
      <alignment wrapText="1"/>
    </xf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7" fillId="0" borderId="9" xfId="335" applyNumberFormat="1" applyFont="1" applyBorder="1" applyAlignment="1">
      <alignment horizontal="center" vertical="center"/>
    </xf>
    <xf numFmtId="0" fontId="48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60" zoomScaleNormal="6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I49" sqref="I49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6"/>
      <c r="B1" s="34" t="s">
        <v>49</v>
      </c>
      <c r="C1" s="34"/>
      <c r="D1" s="34"/>
      <c r="E1" s="34"/>
      <c r="F1" s="34"/>
      <c r="G1" s="34"/>
      <c r="H1" s="34"/>
      <c r="I1" s="34"/>
      <c r="J1" s="34"/>
      <c r="K1" s="11"/>
      <c r="L1" s="11"/>
      <c r="M1" s="11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1" t="s">
        <v>39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3" ht="18" x14ac:dyDescent="0.25">
      <c r="A6" s="3"/>
      <c r="B6" s="30" t="s">
        <v>50</v>
      </c>
      <c r="C6" s="30"/>
      <c r="D6" s="30"/>
      <c r="E6" s="30"/>
      <c r="F6" s="30" t="s">
        <v>51</v>
      </c>
      <c r="G6" s="30"/>
      <c r="H6" s="30"/>
      <c r="I6" s="30"/>
      <c r="J6" s="30" t="s">
        <v>40</v>
      </c>
      <c r="K6" s="30"/>
      <c r="L6" s="30"/>
      <c r="M6" s="30"/>
    </row>
    <row r="7" spans="1:13" ht="29" x14ac:dyDescent="0.4">
      <c r="A7" s="4" t="s">
        <v>27</v>
      </c>
      <c r="B7" s="17">
        <v>2023</v>
      </c>
      <c r="C7" s="18">
        <v>2024</v>
      </c>
      <c r="D7" s="19" t="s">
        <v>43</v>
      </c>
      <c r="E7" s="19" t="s">
        <v>44</v>
      </c>
      <c r="F7" s="17">
        <v>2023</v>
      </c>
      <c r="G7" s="18">
        <v>2024</v>
      </c>
      <c r="H7" s="19" t="s">
        <v>45</v>
      </c>
      <c r="I7" s="19" t="s">
        <v>46</v>
      </c>
      <c r="J7" s="17" t="s">
        <v>42</v>
      </c>
      <c r="K7" s="17" t="s">
        <v>47</v>
      </c>
      <c r="L7" s="19" t="s">
        <v>45</v>
      </c>
      <c r="M7" s="19" t="s">
        <v>44</v>
      </c>
    </row>
    <row r="8" spans="1:13" ht="16.5" x14ac:dyDescent="0.35">
      <c r="A8" s="8" t="s">
        <v>28</v>
      </c>
      <c r="B8" s="20">
        <f>B9+B18+B20</f>
        <v>2543515.3646400003</v>
      </c>
      <c r="C8" s="20">
        <f>C9+C18+C20</f>
        <v>3124514.1448900001</v>
      </c>
      <c r="D8" s="21">
        <f t="shared" ref="D8:D46" si="0">(C8-B8)/B8*100</f>
        <v>22.842353866898392</v>
      </c>
      <c r="E8" s="21">
        <f t="shared" ref="E8:E45" si="1">C8/C$46*100</f>
        <v>14.818253517949042</v>
      </c>
      <c r="F8" s="20">
        <f>F9+F18+F20</f>
        <v>5402483.1070400011</v>
      </c>
      <c r="G8" s="20">
        <f>G9+G18+G20</f>
        <v>6243578.2029499989</v>
      </c>
      <c r="H8" s="21">
        <f t="shared" ref="H8:H46" si="2">(G8-F8)/F8*100</f>
        <v>15.568676092924063</v>
      </c>
      <c r="I8" s="21">
        <f t="shared" ref="I8:I45" si="3">G8/G$46*100</f>
        <v>15.199693578049636</v>
      </c>
      <c r="J8" s="20">
        <f>J9+J18+J20</f>
        <v>34322487.373789996</v>
      </c>
      <c r="K8" s="20">
        <f>K9+K18+K20</f>
        <v>35965740.698140003</v>
      </c>
      <c r="L8" s="21">
        <f t="shared" ref="L8:L46" si="4">(K8-J8)/J8*100</f>
        <v>4.787687169796615</v>
      </c>
      <c r="M8" s="21">
        <f t="shared" ref="M8:M45" si="5">K8/K$46*100</f>
        <v>13.900102096250119</v>
      </c>
    </row>
    <row r="9" spans="1:13" ht="15.5" x14ac:dyDescent="0.35">
      <c r="A9" s="5" t="s">
        <v>29</v>
      </c>
      <c r="B9" s="20">
        <f>B10+B11+B12+B13+B14+B15+B16+B17</f>
        <v>1725097.7621900002</v>
      </c>
      <c r="C9" s="20">
        <f>C10+C11+C12+C13+C14+C15+C16+C17</f>
        <v>2158333.94888</v>
      </c>
      <c r="D9" s="21">
        <f t="shared" si="0"/>
        <v>25.113717969236099</v>
      </c>
      <c r="E9" s="21">
        <f t="shared" si="1"/>
        <v>10.236068120608836</v>
      </c>
      <c r="F9" s="20">
        <f>F10+F11+F12+F13+F14+F15+F16+F17</f>
        <v>3689975.7181300009</v>
      </c>
      <c r="G9" s="20">
        <f>G10+G11+G12+G13+G14+G15+G16+G17</f>
        <v>4318567.9605799997</v>
      </c>
      <c r="H9" s="21">
        <f t="shared" si="2"/>
        <v>17.035132219475845</v>
      </c>
      <c r="I9" s="21">
        <f t="shared" si="3"/>
        <v>10.513347885317488</v>
      </c>
      <c r="J9" s="20">
        <f>J10+J11+J12+J13+J14+J15+J16+J17</f>
        <v>21907528.601299997</v>
      </c>
      <c r="K9" s="20">
        <f>K10+K11+K12+K13+K14+K15+K16+K17</f>
        <v>24288080.818480004</v>
      </c>
      <c r="L9" s="21">
        <f t="shared" si="4"/>
        <v>10.866365898701799</v>
      </c>
      <c r="M9" s="21">
        <f t="shared" si="5"/>
        <v>9.3868997703224242</v>
      </c>
    </row>
    <row r="10" spans="1:13" ht="14" x14ac:dyDescent="0.3">
      <c r="A10" s="6" t="s">
        <v>5</v>
      </c>
      <c r="B10" s="22">
        <v>822133.35999000003</v>
      </c>
      <c r="C10" s="22">
        <v>1051912.1669099999</v>
      </c>
      <c r="D10" s="23">
        <f t="shared" si="0"/>
        <v>27.949091729204955</v>
      </c>
      <c r="E10" s="23">
        <f t="shared" si="1"/>
        <v>4.9887759968634331</v>
      </c>
      <c r="F10" s="22">
        <v>1803810.5766199999</v>
      </c>
      <c r="G10" s="22">
        <v>2083225.75343</v>
      </c>
      <c r="H10" s="23">
        <f t="shared" si="2"/>
        <v>15.490272672287537</v>
      </c>
      <c r="I10" s="23">
        <f t="shared" si="3"/>
        <v>5.0715138141581413</v>
      </c>
      <c r="J10" s="22">
        <v>11497082.051859999</v>
      </c>
      <c r="K10" s="22">
        <v>12637619.59867</v>
      </c>
      <c r="L10" s="23">
        <f t="shared" si="4"/>
        <v>9.9202349053904939</v>
      </c>
      <c r="M10" s="23">
        <f t="shared" si="5"/>
        <v>4.8842092298176718</v>
      </c>
    </row>
    <row r="11" spans="1:13" ht="14" x14ac:dyDescent="0.3">
      <c r="A11" s="6" t="s">
        <v>4</v>
      </c>
      <c r="B11" s="22">
        <v>307939.05497</v>
      </c>
      <c r="C11" s="22">
        <v>319573.09210000001</v>
      </c>
      <c r="D11" s="23">
        <f t="shared" si="0"/>
        <v>3.7780323548545742</v>
      </c>
      <c r="E11" s="23">
        <f t="shared" si="1"/>
        <v>1.5156004667149281</v>
      </c>
      <c r="F11" s="22">
        <v>632115.51676000003</v>
      </c>
      <c r="G11" s="22">
        <v>686448.25358999998</v>
      </c>
      <c r="H11" s="23">
        <f t="shared" si="2"/>
        <v>8.5953809690498186</v>
      </c>
      <c r="I11" s="23">
        <f t="shared" si="3"/>
        <v>1.671125558549982</v>
      </c>
      <c r="J11" s="22">
        <v>3045888.3827999998</v>
      </c>
      <c r="K11" s="22">
        <v>3544825.7205099999</v>
      </c>
      <c r="L11" s="23">
        <f t="shared" si="4"/>
        <v>16.3806835643577</v>
      </c>
      <c r="M11" s="23">
        <f t="shared" si="5"/>
        <v>1.3700104174707184</v>
      </c>
    </row>
    <row r="12" spans="1:13" ht="14" x14ac:dyDescent="0.3">
      <c r="A12" s="6" t="s">
        <v>2</v>
      </c>
      <c r="B12" s="22">
        <v>170702.45671</v>
      </c>
      <c r="C12" s="22">
        <v>234779.66086999999</v>
      </c>
      <c r="D12" s="23">
        <f t="shared" si="0"/>
        <v>37.537364953603657</v>
      </c>
      <c r="E12" s="23">
        <f t="shared" si="1"/>
        <v>1.1134609652254401</v>
      </c>
      <c r="F12" s="22">
        <v>341144.00718000002</v>
      </c>
      <c r="G12" s="22">
        <v>467551.00384999998</v>
      </c>
      <c r="H12" s="23">
        <f t="shared" si="2"/>
        <v>37.053852334947521</v>
      </c>
      <c r="I12" s="23">
        <f t="shared" si="3"/>
        <v>1.1382306362834897</v>
      </c>
      <c r="J12" s="22">
        <v>2489410.1660699998</v>
      </c>
      <c r="K12" s="22">
        <v>2534308.3491099998</v>
      </c>
      <c r="L12" s="23">
        <f t="shared" si="4"/>
        <v>1.8035671120794139</v>
      </c>
      <c r="M12" s="23">
        <f t="shared" si="5"/>
        <v>0.97946390404326888</v>
      </c>
    </row>
    <row r="13" spans="1:13" ht="14" x14ac:dyDescent="0.3">
      <c r="A13" s="6" t="s">
        <v>3</v>
      </c>
      <c r="B13" s="22">
        <v>106463.87293</v>
      </c>
      <c r="C13" s="22">
        <v>178070.65445999999</v>
      </c>
      <c r="D13" s="23">
        <f t="shared" si="0"/>
        <v>67.259230346693712</v>
      </c>
      <c r="E13" s="23">
        <f t="shared" si="1"/>
        <v>0.84451405227620757</v>
      </c>
      <c r="F13" s="22">
        <v>233958.27241000001</v>
      </c>
      <c r="G13" s="22">
        <v>338917.84276999999</v>
      </c>
      <c r="H13" s="23">
        <f t="shared" si="2"/>
        <v>44.862517268063797</v>
      </c>
      <c r="I13" s="23">
        <f t="shared" si="3"/>
        <v>0.82507933604541417</v>
      </c>
      <c r="J13" s="22">
        <v>1556711.4609399999</v>
      </c>
      <c r="K13" s="22">
        <v>1713882.84461</v>
      </c>
      <c r="L13" s="23">
        <f t="shared" si="4"/>
        <v>10.096372231697597</v>
      </c>
      <c r="M13" s="23">
        <f t="shared" si="5"/>
        <v>0.66238442636390948</v>
      </c>
    </row>
    <row r="14" spans="1:13" ht="14" x14ac:dyDescent="0.3">
      <c r="A14" s="6" t="s">
        <v>0</v>
      </c>
      <c r="B14" s="22">
        <v>155574.24458</v>
      </c>
      <c r="C14" s="22">
        <v>197244.80945</v>
      </c>
      <c r="D14" s="23">
        <f t="shared" si="0"/>
        <v>26.785002223534498</v>
      </c>
      <c r="E14" s="23">
        <f t="shared" si="1"/>
        <v>0.93544898694403256</v>
      </c>
      <c r="F14" s="22">
        <v>297529.14074</v>
      </c>
      <c r="G14" s="22">
        <v>403793.27396999998</v>
      </c>
      <c r="H14" s="23">
        <f t="shared" si="2"/>
        <v>35.715537969055731</v>
      </c>
      <c r="I14" s="23">
        <f t="shared" si="3"/>
        <v>0.98301548146246509</v>
      </c>
      <c r="J14" s="22">
        <v>1696667.6146</v>
      </c>
      <c r="K14" s="22">
        <v>1971405.2409600001</v>
      </c>
      <c r="L14" s="23">
        <f t="shared" si="4"/>
        <v>16.192778361292127</v>
      </c>
      <c r="M14" s="23">
        <f t="shared" si="5"/>
        <v>0.76191213055828211</v>
      </c>
    </row>
    <row r="15" spans="1:13" ht="14" x14ac:dyDescent="0.3">
      <c r="A15" s="6" t="s">
        <v>1</v>
      </c>
      <c r="B15" s="22">
        <v>81393.866899999994</v>
      </c>
      <c r="C15" s="22">
        <v>82904.788260000001</v>
      </c>
      <c r="D15" s="23">
        <f t="shared" si="0"/>
        <v>1.856308610888725</v>
      </c>
      <c r="E15" s="23">
        <f t="shared" si="1"/>
        <v>0.39318246399931578</v>
      </c>
      <c r="F15" s="22">
        <v>200498.28164</v>
      </c>
      <c r="G15" s="22">
        <v>166366.88896000001</v>
      </c>
      <c r="H15" s="23">
        <f t="shared" si="2"/>
        <v>-17.023284389680612</v>
      </c>
      <c r="I15" s="23">
        <f t="shared" si="3"/>
        <v>0.40501226244441418</v>
      </c>
      <c r="J15" s="22">
        <v>612174.16217000003</v>
      </c>
      <c r="K15" s="22">
        <v>837328.46401</v>
      </c>
      <c r="L15" s="23">
        <f t="shared" si="4"/>
        <v>36.779451952347323</v>
      </c>
      <c r="M15" s="23">
        <f t="shared" si="5"/>
        <v>0.32361216290582917</v>
      </c>
    </row>
    <row r="16" spans="1:13" ht="14" x14ac:dyDescent="0.3">
      <c r="A16" s="6" t="s">
        <v>6</v>
      </c>
      <c r="B16" s="22">
        <v>64822.363810000003</v>
      </c>
      <c r="C16" s="22">
        <v>76359.962920000005</v>
      </c>
      <c r="D16" s="23">
        <f t="shared" si="0"/>
        <v>17.798794168965685</v>
      </c>
      <c r="E16" s="23">
        <f t="shared" si="1"/>
        <v>0.36214311624106416</v>
      </c>
      <c r="F16" s="22">
        <v>150908.47427000001</v>
      </c>
      <c r="G16" s="22">
        <v>140786.78307</v>
      </c>
      <c r="H16" s="23">
        <f t="shared" si="2"/>
        <v>-6.7071721776807811</v>
      </c>
      <c r="I16" s="23">
        <f t="shared" si="3"/>
        <v>0.34273871375428078</v>
      </c>
      <c r="J16" s="22">
        <v>870528.50543999998</v>
      </c>
      <c r="K16" s="22">
        <v>912166.91047999996</v>
      </c>
      <c r="L16" s="23">
        <f t="shared" si="4"/>
        <v>4.7831179312105654</v>
      </c>
      <c r="M16" s="23">
        <f t="shared" si="5"/>
        <v>0.35253585602224946</v>
      </c>
    </row>
    <row r="17" spans="1:13" ht="14" x14ac:dyDescent="0.3">
      <c r="A17" s="6" t="s">
        <v>7</v>
      </c>
      <c r="B17" s="22">
        <v>16068.542299999999</v>
      </c>
      <c r="C17" s="22">
        <v>17488.813910000001</v>
      </c>
      <c r="D17" s="23">
        <f t="shared" si="0"/>
        <v>8.8388329413054585</v>
      </c>
      <c r="E17" s="23">
        <f t="shared" si="1"/>
        <v>8.294207234441478E-2</v>
      </c>
      <c r="F17" s="22">
        <v>30011.448509999998</v>
      </c>
      <c r="G17" s="22">
        <v>31478.160940000002</v>
      </c>
      <c r="H17" s="23">
        <f t="shared" si="2"/>
        <v>4.8871764037356797</v>
      </c>
      <c r="I17" s="23">
        <f t="shared" si="3"/>
        <v>7.6632082619300948E-2</v>
      </c>
      <c r="J17" s="22">
        <v>139066.25742000001</v>
      </c>
      <c r="K17" s="22">
        <v>136543.69013</v>
      </c>
      <c r="L17" s="23">
        <f t="shared" si="4"/>
        <v>-1.8139319607785893</v>
      </c>
      <c r="M17" s="23">
        <f t="shared" si="5"/>
        <v>5.2771643140492722E-2</v>
      </c>
    </row>
    <row r="18" spans="1:13" ht="15.5" x14ac:dyDescent="0.35">
      <c r="A18" s="5" t="s">
        <v>30</v>
      </c>
      <c r="B18" s="20">
        <f>B19</f>
        <v>242539.37667</v>
      </c>
      <c r="C18" s="20">
        <f>C19</f>
        <v>312122.79545999999</v>
      </c>
      <c r="D18" s="21">
        <f t="shared" si="0"/>
        <v>28.689534765596214</v>
      </c>
      <c r="E18" s="21">
        <f t="shared" si="1"/>
        <v>1.4802668502625913</v>
      </c>
      <c r="F18" s="20">
        <f>F19</f>
        <v>513488.02785999997</v>
      </c>
      <c r="G18" s="20">
        <f>G19</f>
        <v>668662.63569999998</v>
      </c>
      <c r="H18" s="21">
        <f t="shared" si="2"/>
        <v>30.219712908731655</v>
      </c>
      <c r="I18" s="21">
        <f t="shared" si="3"/>
        <v>1.6278273194254127</v>
      </c>
      <c r="J18" s="20">
        <f>J19</f>
        <v>3960571.2332799998</v>
      </c>
      <c r="K18" s="20">
        <f>K19</f>
        <v>3641050.0617300002</v>
      </c>
      <c r="L18" s="21">
        <f t="shared" si="4"/>
        <v>-8.0675527021233222</v>
      </c>
      <c r="M18" s="21">
        <f t="shared" si="5"/>
        <v>1.4071993684318085</v>
      </c>
    </row>
    <row r="19" spans="1:13" ht="14" x14ac:dyDescent="0.3">
      <c r="A19" s="6" t="s">
        <v>8</v>
      </c>
      <c r="B19" s="22">
        <v>242539.37667</v>
      </c>
      <c r="C19" s="22">
        <v>312122.79545999999</v>
      </c>
      <c r="D19" s="23">
        <f t="shared" si="0"/>
        <v>28.689534765596214</v>
      </c>
      <c r="E19" s="23">
        <f t="shared" si="1"/>
        <v>1.4802668502625913</v>
      </c>
      <c r="F19" s="22">
        <v>513488.02785999997</v>
      </c>
      <c r="G19" s="22">
        <v>668662.63569999998</v>
      </c>
      <c r="H19" s="23">
        <f t="shared" si="2"/>
        <v>30.219712908731655</v>
      </c>
      <c r="I19" s="23">
        <f t="shared" si="3"/>
        <v>1.6278273194254127</v>
      </c>
      <c r="J19" s="22">
        <v>3960571.2332799998</v>
      </c>
      <c r="K19" s="22">
        <v>3641050.0617300002</v>
      </c>
      <c r="L19" s="23">
        <f t="shared" si="4"/>
        <v>-8.0675527021233222</v>
      </c>
      <c r="M19" s="23">
        <f t="shared" si="5"/>
        <v>1.4071993684318085</v>
      </c>
    </row>
    <row r="20" spans="1:13" ht="15.5" x14ac:dyDescent="0.35">
      <c r="A20" s="5" t="s">
        <v>31</v>
      </c>
      <c r="B20" s="20">
        <f>B21</f>
        <v>575878.22577999998</v>
      </c>
      <c r="C20" s="20">
        <f>C21</f>
        <v>654057.40055000002</v>
      </c>
      <c r="D20" s="21">
        <f t="shared" si="0"/>
        <v>13.575643472907839</v>
      </c>
      <c r="E20" s="21">
        <f t="shared" si="1"/>
        <v>3.1019185470776143</v>
      </c>
      <c r="F20" s="20">
        <f>F21</f>
        <v>1199019.3610499999</v>
      </c>
      <c r="G20" s="20">
        <f>G21</f>
        <v>1256347.6066699999</v>
      </c>
      <c r="H20" s="21">
        <f t="shared" si="2"/>
        <v>4.7812610440082217</v>
      </c>
      <c r="I20" s="21">
        <f t="shared" si="3"/>
        <v>3.058518373306736</v>
      </c>
      <c r="J20" s="20">
        <f>J21</f>
        <v>8454387.5392099991</v>
      </c>
      <c r="K20" s="20">
        <f>K21</f>
        <v>8036609.8179299999</v>
      </c>
      <c r="L20" s="21">
        <f t="shared" si="4"/>
        <v>-4.9415492174024171</v>
      </c>
      <c r="M20" s="21">
        <f t="shared" si="5"/>
        <v>3.1060029574958881</v>
      </c>
    </row>
    <row r="21" spans="1:13" ht="14" x14ac:dyDescent="0.3">
      <c r="A21" s="6" t="s">
        <v>9</v>
      </c>
      <c r="B21" s="22">
        <v>575878.22577999998</v>
      </c>
      <c r="C21" s="22">
        <v>654057.40055000002</v>
      </c>
      <c r="D21" s="23">
        <f t="shared" si="0"/>
        <v>13.575643472907839</v>
      </c>
      <c r="E21" s="23">
        <f t="shared" si="1"/>
        <v>3.1019185470776143</v>
      </c>
      <c r="F21" s="22">
        <v>1199019.3610499999</v>
      </c>
      <c r="G21" s="22">
        <v>1256347.6066699999</v>
      </c>
      <c r="H21" s="23">
        <f t="shared" si="2"/>
        <v>4.7812610440082217</v>
      </c>
      <c r="I21" s="23">
        <f t="shared" si="3"/>
        <v>3.058518373306736</v>
      </c>
      <c r="J21" s="22">
        <v>8454387.5392099991</v>
      </c>
      <c r="K21" s="22">
        <v>8036609.8179299999</v>
      </c>
      <c r="L21" s="23">
        <f t="shared" si="4"/>
        <v>-4.9415492174024171</v>
      </c>
      <c r="M21" s="23">
        <f t="shared" si="5"/>
        <v>3.1060029574958881</v>
      </c>
    </row>
    <row r="22" spans="1:13" ht="16.5" x14ac:dyDescent="0.35">
      <c r="A22" s="8" t="s">
        <v>32</v>
      </c>
      <c r="B22" s="20">
        <f>B23+B27+B29</f>
        <v>13457120.067209998</v>
      </c>
      <c r="C22" s="20">
        <f>C23+C27+C29</f>
        <v>14908698.666719999</v>
      </c>
      <c r="D22" s="21">
        <f t="shared" si="0"/>
        <v>10.786695758529783</v>
      </c>
      <c r="E22" s="21">
        <f t="shared" si="1"/>
        <v>70.705673337236064</v>
      </c>
      <c r="F22" s="20">
        <f>F23+F27+F29</f>
        <v>27065412.795959998</v>
      </c>
      <c r="G22" s="20">
        <f>G23+G27+G29</f>
        <v>28530982.443320006</v>
      </c>
      <c r="H22" s="21">
        <f t="shared" si="2"/>
        <v>5.4149170323342375</v>
      </c>
      <c r="I22" s="21">
        <f t="shared" si="3"/>
        <v>69.457317026041082</v>
      </c>
      <c r="J22" s="20">
        <f>J23+J27+J29</f>
        <v>184747424.70591995</v>
      </c>
      <c r="K22" s="20">
        <f>K23+K27+K29</f>
        <v>182171491.09430999</v>
      </c>
      <c r="L22" s="21">
        <f t="shared" si="4"/>
        <v>-1.3943001455691868</v>
      </c>
      <c r="M22" s="21">
        <f t="shared" si="5"/>
        <v>70.405955114056169</v>
      </c>
    </row>
    <row r="23" spans="1:13" ht="15.5" x14ac:dyDescent="0.35">
      <c r="A23" s="5" t="s">
        <v>33</v>
      </c>
      <c r="B23" s="20">
        <f>B24+B25+B26</f>
        <v>1017517.1864</v>
      </c>
      <c r="C23" s="20">
        <f>C24+C25+C26</f>
        <v>1216646.5304500002</v>
      </c>
      <c r="D23" s="21">
        <f>(C23-B23)/B23*100</f>
        <v>19.570120948475036</v>
      </c>
      <c r="E23" s="21">
        <f t="shared" si="1"/>
        <v>5.7700416429306696</v>
      </c>
      <c r="F23" s="20">
        <f>F24+F25+F26</f>
        <v>2220160.6244899998</v>
      </c>
      <c r="G23" s="20">
        <f>G24+G25+G26</f>
        <v>2361423.3536200002</v>
      </c>
      <c r="H23" s="21">
        <f t="shared" si="2"/>
        <v>6.3627256321803412</v>
      </c>
      <c r="I23" s="21">
        <f t="shared" si="3"/>
        <v>5.7487726134535277</v>
      </c>
      <c r="J23" s="20">
        <f>J24+J25+J26</f>
        <v>14925685.286900001</v>
      </c>
      <c r="K23" s="20">
        <f>K24+K25+K26</f>
        <v>14307569.792339999</v>
      </c>
      <c r="L23" s="21">
        <f t="shared" si="4"/>
        <v>-4.1412872017508633</v>
      </c>
      <c r="M23" s="21">
        <f t="shared" si="5"/>
        <v>5.5296144887413696</v>
      </c>
    </row>
    <row r="24" spans="1:13" ht="14" x14ac:dyDescent="0.3">
      <c r="A24" s="6" t="s">
        <v>10</v>
      </c>
      <c r="B24" s="22">
        <v>714627.24962999998</v>
      </c>
      <c r="C24" s="22">
        <v>813043.42708000005</v>
      </c>
      <c r="D24" s="23">
        <f t="shared" si="0"/>
        <v>13.771679921379334</v>
      </c>
      <c r="E24" s="23">
        <f t="shared" si="1"/>
        <v>3.8559222537933842</v>
      </c>
      <c r="F24" s="22">
        <v>1530441.0492700001</v>
      </c>
      <c r="G24" s="22">
        <v>1598176.92976</v>
      </c>
      <c r="H24" s="23">
        <f t="shared" si="2"/>
        <v>4.4259058865618508</v>
      </c>
      <c r="I24" s="23">
        <f t="shared" si="3"/>
        <v>3.8906855694355902</v>
      </c>
      <c r="J24" s="22">
        <v>10185891.41179</v>
      </c>
      <c r="K24" s="22">
        <v>9621392.3330000006</v>
      </c>
      <c r="L24" s="23">
        <f t="shared" si="4"/>
        <v>-5.5419703192260759</v>
      </c>
      <c r="M24" s="23">
        <f t="shared" si="5"/>
        <v>3.7184924636820984</v>
      </c>
    </row>
    <row r="25" spans="1:13" ht="14" x14ac:dyDescent="0.3">
      <c r="A25" s="6" t="s">
        <v>11</v>
      </c>
      <c r="B25" s="22">
        <v>171497.03586999999</v>
      </c>
      <c r="C25" s="22">
        <v>143194.77348999999</v>
      </c>
      <c r="D25" s="23">
        <f t="shared" si="0"/>
        <v>-16.50306212957172</v>
      </c>
      <c r="E25" s="23">
        <f t="shared" si="1"/>
        <v>0.679112450007747</v>
      </c>
      <c r="F25" s="22">
        <v>349227.14623999997</v>
      </c>
      <c r="G25" s="22">
        <v>263678.57206999999</v>
      </c>
      <c r="H25" s="23">
        <f t="shared" si="2"/>
        <v>-24.496541890019135</v>
      </c>
      <c r="I25" s="23">
        <f t="shared" si="3"/>
        <v>0.64191291728644229</v>
      </c>
      <c r="J25" s="22">
        <v>2095426.3515300001</v>
      </c>
      <c r="K25" s="22">
        <v>1774625.7622</v>
      </c>
      <c r="L25" s="23">
        <f t="shared" si="4"/>
        <v>-15.30956166012534</v>
      </c>
      <c r="M25" s="23">
        <f t="shared" si="5"/>
        <v>0.68586045493264058</v>
      </c>
    </row>
    <row r="26" spans="1:13" ht="14" x14ac:dyDescent="0.3">
      <c r="A26" s="6" t="s">
        <v>12</v>
      </c>
      <c r="B26" s="22">
        <v>131392.90090000001</v>
      </c>
      <c r="C26" s="22">
        <v>260408.32988</v>
      </c>
      <c r="D26" s="23">
        <f t="shared" si="0"/>
        <v>98.190562881468423</v>
      </c>
      <c r="E26" s="23">
        <f t="shared" si="1"/>
        <v>1.235006939129538</v>
      </c>
      <c r="F26" s="22">
        <v>340492.42898000003</v>
      </c>
      <c r="G26" s="22">
        <v>499567.85178999999</v>
      </c>
      <c r="H26" s="23">
        <f t="shared" si="2"/>
        <v>46.719224649586494</v>
      </c>
      <c r="I26" s="23">
        <f t="shared" si="3"/>
        <v>1.2161741267314956</v>
      </c>
      <c r="J26" s="22">
        <v>2644367.5235799998</v>
      </c>
      <c r="K26" s="22">
        <v>2911551.6971399998</v>
      </c>
      <c r="L26" s="23">
        <f t="shared" si="4"/>
        <v>10.103897101197209</v>
      </c>
      <c r="M26" s="23">
        <f t="shared" si="5"/>
        <v>1.1252615701266313</v>
      </c>
    </row>
    <row r="27" spans="1:13" ht="15.5" x14ac:dyDescent="0.35">
      <c r="A27" s="5" t="s">
        <v>34</v>
      </c>
      <c r="B27" s="20">
        <f>B28</f>
        <v>2263014.0898199999</v>
      </c>
      <c r="C27" s="20">
        <f>C28</f>
        <v>2607303.8848999999</v>
      </c>
      <c r="D27" s="21">
        <f t="shared" si="0"/>
        <v>15.213771607908322</v>
      </c>
      <c r="E27" s="21">
        <f t="shared" si="1"/>
        <v>12.365343273599363</v>
      </c>
      <c r="F27" s="20">
        <f>F28</f>
        <v>4563530.8528699996</v>
      </c>
      <c r="G27" s="20">
        <f>G28</f>
        <v>4964336.1396000003</v>
      </c>
      <c r="H27" s="21">
        <f t="shared" si="2"/>
        <v>8.7827890213108724</v>
      </c>
      <c r="I27" s="21">
        <f t="shared" si="3"/>
        <v>12.085439741061593</v>
      </c>
      <c r="J27" s="20">
        <f>J28</f>
        <v>33514954.195099998</v>
      </c>
      <c r="K27" s="20">
        <f>K28</f>
        <v>30928893.183800001</v>
      </c>
      <c r="L27" s="21">
        <f t="shared" si="4"/>
        <v>-7.7161406703580955</v>
      </c>
      <c r="M27" s="21">
        <f t="shared" si="5"/>
        <v>11.953452497672815</v>
      </c>
    </row>
    <row r="28" spans="1:13" ht="14" x14ac:dyDescent="0.3">
      <c r="A28" s="6" t="s">
        <v>13</v>
      </c>
      <c r="B28" s="22">
        <v>2263014.0898199999</v>
      </c>
      <c r="C28" s="22">
        <v>2607303.8848999999</v>
      </c>
      <c r="D28" s="23">
        <f t="shared" si="0"/>
        <v>15.213771607908322</v>
      </c>
      <c r="E28" s="23">
        <f t="shared" si="1"/>
        <v>12.365343273599363</v>
      </c>
      <c r="F28" s="22">
        <v>4563530.8528699996</v>
      </c>
      <c r="G28" s="22">
        <v>4964336.1396000003</v>
      </c>
      <c r="H28" s="23">
        <f t="shared" si="2"/>
        <v>8.7827890213108724</v>
      </c>
      <c r="I28" s="23">
        <f t="shared" si="3"/>
        <v>12.085439741061593</v>
      </c>
      <c r="J28" s="22">
        <v>33514954.195099998</v>
      </c>
      <c r="K28" s="22">
        <v>30928893.183800001</v>
      </c>
      <c r="L28" s="23">
        <f t="shared" si="4"/>
        <v>-7.7161406703580955</v>
      </c>
      <c r="M28" s="23">
        <f t="shared" si="5"/>
        <v>11.953452497672815</v>
      </c>
    </row>
    <row r="29" spans="1:13" ht="15.5" x14ac:dyDescent="0.35">
      <c r="A29" s="5" t="s">
        <v>35</v>
      </c>
      <c r="B29" s="20">
        <f>B30+B31+B32+B33+B34+B35+B36+B37+B38+B39+B40+B41</f>
        <v>10176588.790989999</v>
      </c>
      <c r="C29" s="20">
        <f>C30+C31+C32+C33+C34+C35+C36+C37+C38+C39+C40+C41</f>
        <v>11084748.251369998</v>
      </c>
      <c r="D29" s="21">
        <f t="shared" si="0"/>
        <v>8.9240066493013082</v>
      </c>
      <c r="E29" s="21">
        <f t="shared" si="1"/>
        <v>52.570288420706021</v>
      </c>
      <c r="F29" s="20">
        <f>F30+F31+F32+F33+F34+F35+F36+F37+F38+F39+F40+F41</f>
        <v>20281721.318599999</v>
      </c>
      <c r="G29" s="20">
        <f>G30+G31+G32+G33+G34+G35+G36+G37+G38+G39+G40+G41</f>
        <v>21205222.950100005</v>
      </c>
      <c r="H29" s="21">
        <f t="shared" si="2"/>
        <v>4.5533691001516674</v>
      </c>
      <c r="I29" s="21">
        <f t="shared" si="3"/>
        <v>51.623104671525965</v>
      </c>
      <c r="J29" s="20">
        <f>J30+J31+J32+J33+J34+J35+J36+J37+J38+J39+J40+J41</f>
        <v>136306785.22391996</v>
      </c>
      <c r="K29" s="20">
        <f>K30+K31+K32+K33+K34+K35+K36+K37+K38+K39+K40+K41</f>
        <v>136935028.11816999</v>
      </c>
      <c r="L29" s="21">
        <f t="shared" si="4"/>
        <v>0.46090361035071009</v>
      </c>
      <c r="M29" s="21">
        <f t="shared" si="5"/>
        <v>52.92288812764199</v>
      </c>
    </row>
    <row r="30" spans="1:13" ht="14" x14ac:dyDescent="0.3">
      <c r="A30" s="14" t="s">
        <v>14</v>
      </c>
      <c r="B30" s="22">
        <v>1576668.1620499999</v>
      </c>
      <c r="C30" s="22">
        <v>1503505.9864699999</v>
      </c>
      <c r="D30" s="23">
        <f t="shared" si="0"/>
        <v>-4.640302718161939</v>
      </c>
      <c r="E30" s="23">
        <f t="shared" si="1"/>
        <v>7.1304951234429037</v>
      </c>
      <c r="F30" s="22">
        <v>3200395.0473799999</v>
      </c>
      <c r="G30" s="22">
        <v>2924193.7303599999</v>
      </c>
      <c r="H30" s="23">
        <f t="shared" si="2"/>
        <v>-8.6302257356044816</v>
      </c>
      <c r="I30" s="23">
        <f t="shared" si="3"/>
        <v>7.1188102750639723</v>
      </c>
      <c r="J30" s="22">
        <v>20961981.724769998</v>
      </c>
      <c r="K30" s="22">
        <v>18970098.867819998</v>
      </c>
      <c r="L30" s="23">
        <f t="shared" si="4"/>
        <v>-9.5023594768058874</v>
      </c>
      <c r="M30" s="23">
        <f t="shared" si="5"/>
        <v>7.3315968452248095</v>
      </c>
    </row>
    <row r="31" spans="1:13" ht="14" x14ac:dyDescent="0.3">
      <c r="A31" s="6" t="s">
        <v>15</v>
      </c>
      <c r="B31" s="22">
        <v>2610330.3924500002</v>
      </c>
      <c r="C31" s="22">
        <v>3130418.1107100002</v>
      </c>
      <c r="D31" s="23">
        <f t="shared" si="0"/>
        <v>19.924210351466538</v>
      </c>
      <c r="E31" s="23">
        <f t="shared" si="1"/>
        <v>14.846253539144385</v>
      </c>
      <c r="F31" s="22">
        <v>5322158.3509999998</v>
      </c>
      <c r="G31" s="22">
        <v>5908633.92772</v>
      </c>
      <c r="H31" s="23">
        <f t="shared" si="2"/>
        <v>11.019506336368313</v>
      </c>
      <c r="I31" s="23">
        <f t="shared" si="3"/>
        <v>14.384287702807702</v>
      </c>
      <c r="J31" s="22">
        <v>31532524.581580002</v>
      </c>
      <c r="K31" s="22">
        <v>35578534.66629</v>
      </c>
      <c r="L31" s="23">
        <f t="shared" si="4"/>
        <v>12.831227877876641</v>
      </c>
      <c r="M31" s="23">
        <f t="shared" si="5"/>
        <v>13.750454034774847</v>
      </c>
    </row>
    <row r="32" spans="1:13" ht="14" x14ac:dyDescent="0.3">
      <c r="A32" s="6" t="s">
        <v>16</v>
      </c>
      <c r="B32" s="22">
        <v>48988.009310000001</v>
      </c>
      <c r="C32" s="22">
        <v>141289.65002</v>
      </c>
      <c r="D32" s="23">
        <f t="shared" si="0"/>
        <v>188.41680241772619</v>
      </c>
      <c r="E32" s="23">
        <f t="shared" si="1"/>
        <v>0.67007725245307292</v>
      </c>
      <c r="F32" s="22">
        <v>69499.090299999996</v>
      </c>
      <c r="G32" s="22">
        <v>308583.77872</v>
      </c>
      <c r="H32" s="23">
        <f t="shared" si="2"/>
        <v>344.01124876306477</v>
      </c>
      <c r="I32" s="23">
        <f t="shared" si="3"/>
        <v>0.75123250277934184</v>
      </c>
      <c r="J32" s="22">
        <v>1384718.0938500001</v>
      </c>
      <c r="K32" s="22">
        <v>2179001.32638</v>
      </c>
      <c r="L32" s="23">
        <f t="shared" si="4"/>
        <v>57.360645178082059</v>
      </c>
      <c r="M32" s="23">
        <f t="shared" si="5"/>
        <v>0.84214422716206749</v>
      </c>
    </row>
    <row r="33" spans="1:13" ht="14" x14ac:dyDescent="0.3">
      <c r="A33" s="6" t="s">
        <v>17</v>
      </c>
      <c r="B33" s="22">
        <v>1303143.8735499999</v>
      </c>
      <c r="C33" s="22">
        <v>1290457.48994</v>
      </c>
      <c r="D33" s="23">
        <f t="shared" si="0"/>
        <v>-0.97352133310038103</v>
      </c>
      <c r="E33" s="23">
        <f t="shared" si="1"/>
        <v>6.1200959103804298</v>
      </c>
      <c r="F33" s="22">
        <v>2476516.3287800001</v>
      </c>
      <c r="G33" s="22">
        <v>2500058.11974</v>
      </c>
      <c r="H33" s="23">
        <f t="shared" si="2"/>
        <v>0.9506010796866915</v>
      </c>
      <c r="I33" s="23">
        <f t="shared" si="3"/>
        <v>6.0862723445040583</v>
      </c>
      <c r="J33" s="22">
        <v>15488560.87837</v>
      </c>
      <c r="K33" s="22">
        <v>16231457.466</v>
      </c>
      <c r="L33" s="23">
        <f t="shared" si="4"/>
        <v>4.7964210068571687</v>
      </c>
      <c r="M33" s="23">
        <f t="shared" si="5"/>
        <v>6.2731619471418059</v>
      </c>
    </row>
    <row r="34" spans="1:13" ht="14" x14ac:dyDescent="0.3">
      <c r="A34" s="6" t="s">
        <v>18</v>
      </c>
      <c r="B34" s="22">
        <v>847876.68735000002</v>
      </c>
      <c r="C34" s="22">
        <v>911767.64948000002</v>
      </c>
      <c r="D34" s="23">
        <f t="shared" si="0"/>
        <v>7.535407339679109</v>
      </c>
      <c r="E34" s="23">
        <f t="shared" si="1"/>
        <v>4.3241296255788892</v>
      </c>
      <c r="F34" s="22">
        <v>1689060.5781</v>
      </c>
      <c r="G34" s="22">
        <v>1735928.74606</v>
      </c>
      <c r="H34" s="23">
        <f t="shared" si="2"/>
        <v>2.7748068108203272</v>
      </c>
      <c r="I34" s="23">
        <f t="shared" si="3"/>
        <v>4.2260358012290355</v>
      </c>
      <c r="J34" s="22">
        <v>10526797.187860001</v>
      </c>
      <c r="K34" s="22">
        <v>11378951.368659999</v>
      </c>
      <c r="L34" s="23">
        <f t="shared" si="4"/>
        <v>8.0950945058839228</v>
      </c>
      <c r="M34" s="23">
        <f t="shared" si="5"/>
        <v>4.3977569404213286</v>
      </c>
    </row>
    <row r="35" spans="1:13" ht="14" x14ac:dyDescent="0.3">
      <c r="A35" s="6" t="s">
        <v>19</v>
      </c>
      <c r="B35" s="22">
        <v>1000933.74123</v>
      </c>
      <c r="C35" s="22">
        <v>985390.21690999996</v>
      </c>
      <c r="D35" s="23">
        <f t="shared" si="0"/>
        <v>-1.5529024229815036</v>
      </c>
      <c r="E35" s="23">
        <f t="shared" si="1"/>
        <v>4.6732904289006632</v>
      </c>
      <c r="F35" s="22">
        <v>2050963.28755</v>
      </c>
      <c r="G35" s="22">
        <v>1925161.0421800001</v>
      </c>
      <c r="H35" s="23">
        <f t="shared" si="2"/>
        <v>-6.1338126398292729</v>
      </c>
      <c r="I35" s="23">
        <f t="shared" si="3"/>
        <v>4.6867128076827633</v>
      </c>
      <c r="J35" s="22">
        <v>14069338.855590001</v>
      </c>
      <c r="K35" s="22">
        <v>12341882.45913</v>
      </c>
      <c r="L35" s="23">
        <f t="shared" si="4"/>
        <v>-12.278163275409712</v>
      </c>
      <c r="M35" s="23">
        <f t="shared" si="5"/>
        <v>4.769912225127551</v>
      </c>
    </row>
    <row r="36" spans="1:13" ht="14" x14ac:dyDescent="0.3">
      <c r="A36" s="6" t="s">
        <v>20</v>
      </c>
      <c r="B36" s="22">
        <v>1056070.5457599999</v>
      </c>
      <c r="C36" s="22">
        <v>1386037.6675199999</v>
      </c>
      <c r="D36" s="23">
        <f t="shared" si="0"/>
        <v>31.244799230958531</v>
      </c>
      <c r="E36" s="23">
        <f t="shared" si="1"/>
        <v>6.5733924028886728</v>
      </c>
      <c r="F36" s="22">
        <v>2161763.9397100001</v>
      </c>
      <c r="G36" s="22">
        <v>2503141.4863100001</v>
      </c>
      <c r="H36" s="23">
        <f t="shared" si="2"/>
        <v>15.791619997408029</v>
      </c>
      <c r="I36" s="23">
        <f t="shared" si="3"/>
        <v>6.0937786534713521</v>
      </c>
      <c r="J36" s="22">
        <v>19816511.788290001</v>
      </c>
      <c r="K36" s="22">
        <v>15202376.376429999</v>
      </c>
      <c r="L36" s="23">
        <f t="shared" si="4"/>
        <v>-23.284296757952088</v>
      </c>
      <c r="M36" s="23">
        <f t="shared" si="5"/>
        <v>5.8754408955889019</v>
      </c>
    </row>
    <row r="37" spans="1:13" ht="14" x14ac:dyDescent="0.3">
      <c r="A37" s="7" t="s">
        <v>21</v>
      </c>
      <c r="B37" s="22">
        <v>354125.73582</v>
      </c>
      <c r="C37" s="22">
        <v>353005.71473000001</v>
      </c>
      <c r="D37" s="23">
        <f t="shared" si="0"/>
        <v>-0.31627780099249686</v>
      </c>
      <c r="E37" s="23">
        <f t="shared" si="1"/>
        <v>1.6741573030510621</v>
      </c>
      <c r="F37" s="22">
        <v>714576.84221000003</v>
      </c>
      <c r="G37" s="22">
        <v>678239.10965</v>
      </c>
      <c r="H37" s="23">
        <f t="shared" si="2"/>
        <v>-5.0852099331426546</v>
      </c>
      <c r="I37" s="23">
        <f t="shared" si="3"/>
        <v>1.6511407888601992</v>
      </c>
      <c r="J37" s="22">
        <v>5379899.2519699996</v>
      </c>
      <c r="K37" s="22">
        <v>4562942.0426700003</v>
      </c>
      <c r="L37" s="23">
        <f t="shared" si="4"/>
        <v>-15.185362606945619</v>
      </c>
      <c r="M37" s="23">
        <f t="shared" si="5"/>
        <v>1.7634937866208094</v>
      </c>
    </row>
    <row r="38" spans="1:13" ht="14" x14ac:dyDescent="0.3">
      <c r="A38" s="6" t="s">
        <v>22</v>
      </c>
      <c r="B38" s="22">
        <v>525446.20097000001</v>
      </c>
      <c r="C38" s="22">
        <v>481943.08363000001</v>
      </c>
      <c r="D38" s="23">
        <f t="shared" si="0"/>
        <v>-8.2792714572283632</v>
      </c>
      <c r="E38" s="23">
        <f t="shared" si="1"/>
        <v>2.2856528929885442</v>
      </c>
      <c r="F38" s="22">
        <v>939674.49844</v>
      </c>
      <c r="G38" s="22">
        <v>941012.72302999999</v>
      </c>
      <c r="H38" s="23">
        <f t="shared" si="2"/>
        <v>0.14241363282941599</v>
      </c>
      <c r="I38" s="23">
        <f t="shared" si="3"/>
        <v>2.290850627344442</v>
      </c>
      <c r="J38" s="22">
        <v>5946284.4079999998</v>
      </c>
      <c r="K38" s="22">
        <v>7653706.36204</v>
      </c>
      <c r="L38" s="23">
        <f t="shared" si="4"/>
        <v>28.714098366080044</v>
      </c>
      <c r="M38" s="23">
        <f t="shared" si="5"/>
        <v>2.9580177630702038</v>
      </c>
    </row>
    <row r="39" spans="1:13" ht="14" x14ac:dyDescent="0.3">
      <c r="A39" s="6" t="s">
        <v>23</v>
      </c>
      <c r="B39" s="22">
        <v>287110.67463999998</v>
      </c>
      <c r="C39" s="22">
        <v>302538.53843999997</v>
      </c>
      <c r="D39" s="23">
        <f>(C39-B39)/B39*100</f>
        <v>5.3734901425537576</v>
      </c>
      <c r="E39" s="23">
        <f t="shared" si="1"/>
        <v>1.4348127592526934</v>
      </c>
      <c r="F39" s="22">
        <v>565995.62335000001</v>
      </c>
      <c r="G39" s="22">
        <v>632782.87378999998</v>
      </c>
      <c r="H39" s="23">
        <f t="shared" si="2"/>
        <v>11.799958813232751</v>
      </c>
      <c r="I39" s="23">
        <f t="shared" si="3"/>
        <v>1.5404797490165563</v>
      </c>
      <c r="J39" s="22">
        <v>4310027.4216400003</v>
      </c>
      <c r="K39" s="22">
        <v>5612100.1746500004</v>
      </c>
      <c r="L39" s="23">
        <f t="shared" si="4"/>
        <v>30.210312502247394</v>
      </c>
      <c r="M39" s="23">
        <f t="shared" si="5"/>
        <v>2.1689742484867667</v>
      </c>
    </row>
    <row r="40" spans="1:13" ht="14" x14ac:dyDescent="0.3">
      <c r="A40" s="6" t="s">
        <v>24</v>
      </c>
      <c r="B40" s="22">
        <v>565894.76786000002</v>
      </c>
      <c r="C40" s="22">
        <v>598394.14352000004</v>
      </c>
      <c r="D40" s="23">
        <f>(C40-B40)/B40*100</f>
        <v>5.7430069167983948</v>
      </c>
      <c r="E40" s="23">
        <f t="shared" si="1"/>
        <v>2.8379311826247204</v>
      </c>
      <c r="F40" s="22">
        <v>1091117.73178</v>
      </c>
      <c r="G40" s="22">
        <v>1147487.4125399999</v>
      </c>
      <c r="H40" s="23">
        <f t="shared" si="2"/>
        <v>5.1662326729894632</v>
      </c>
      <c r="I40" s="23">
        <f t="shared" si="3"/>
        <v>2.7935034187665333</v>
      </c>
      <c r="J40" s="22">
        <v>6772774.5509599997</v>
      </c>
      <c r="K40" s="22">
        <v>7223977.0081000002</v>
      </c>
      <c r="L40" s="23">
        <f t="shared" si="4"/>
        <v>6.6620031974347249</v>
      </c>
      <c r="M40" s="23">
        <f t="shared" si="5"/>
        <v>2.7919352140228959</v>
      </c>
    </row>
    <row r="41" spans="1:13" ht="14" x14ac:dyDescent="0.3">
      <c r="A41" s="6" t="s">
        <v>25</v>
      </c>
      <c r="B41" s="22">
        <v>0</v>
      </c>
      <c r="C41" s="22">
        <v>0</v>
      </c>
      <c r="D41" s="23" t="e">
        <f t="shared" si="0"/>
        <v>#DIV/0!</v>
      </c>
      <c r="E41" s="23">
        <f t="shared" si="1"/>
        <v>0</v>
      </c>
      <c r="F41" s="22">
        <v>0</v>
      </c>
      <c r="G41" s="22">
        <v>0</v>
      </c>
      <c r="H41" s="23" t="e">
        <f t="shared" si="2"/>
        <v>#DIV/0!</v>
      </c>
      <c r="I41" s="23">
        <f t="shared" si="3"/>
        <v>0</v>
      </c>
      <c r="J41" s="22">
        <v>117366.48104</v>
      </c>
      <c r="K41" s="22">
        <v>0</v>
      </c>
      <c r="L41" s="23">
        <f t="shared" si="4"/>
        <v>-100</v>
      </c>
      <c r="M41" s="23">
        <f t="shared" si="5"/>
        <v>0</v>
      </c>
    </row>
    <row r="42" spans="1:13" ht="15.5" x14ac:dyDescent="0.35">
      <c r="A42" s="9" t="s">
        <v>36</v>
      </c>
      <c r="B42" s="20">
        <f>B43</f>
        <v>397254.84522000002</v>
      </c>
      <c r="C42" s="20">
        <f>C43</f>
        <v>453396.74225000001</v>
      </c>
      <c r="D42" s="21">
        <f t="shared" si="0"/>
        <v>14.132463758600245</v>
      </c>
      <c r="E42" s="21">
        <f t="shared" si="1"/>
        <v>2.1502696289151308</v>
      </c>
      <c r="F42" s="20">
        <f>F43</f>
        <v>838563.01396000001</v>
      </c>
      <c r="G42" s="20">
        <f>G43</f>
        <v>899095.56853000005</v>
      </c>
      <c r="H42" s="21">
        <f t="shared" si="2"/>
        <v>7.2186053477535648</v>
      </c>
      <c r="I42" s="21">
        <f t="shared" si="3"/>
        <v>2.18880531240585</v>
      </c>
      <c r="J42" s="20">
        <f>J43</f>
        <v>6324084.2177499998</v>
      </c>
      <c r="K42" s="20">
        <f>K43</f>
        <v>5805940.9968499998</v>
      </c>
      <c r="L42" s="21">
        <f t="shared" si="4"/>
        <v>-8.1931739530873369</v>
      </c>
      <c r="M42" s="21">
        <f t="shared" si="5"/>
        <v>2.2438901870076826</v>
      </c>
    </row>
    <row r="43" spans="1:13" ht="14" x14ac:dyDescent="0.3">
      <c r="A43" s="6" t="s">
        <v>26</v>
      </c>
      <c r="B43" s="22">
        <v>397254.84522000002</v>
      </c>
      <c r="C43" s="22">
        <v>453396.74225000001</v>
      </c>
      <c r="D43" s="23">
        <f t="shared" si="0"/>
        <v>14.132463758600245</v>
      </c>
      <c r="E43" s="23">
        <f t="shared" si="1"/>
        <v>2.1502696289151308</v>
      </c>
      <c r="F43" s="22">
        <v>838563.01396000001</v>
      </c>
      <c r="G43" s="22">
        <v>899095.56853000005</v>
      </c>
      <c r="H43" s="23">
        <f t="shared" si="2"/>
        <v>7.2186053477535648</v>
      </c>
      <c r="I43" s="23">
        <f t="shared" si="3"/>
        <v>2.18880531240585</v>
      </c>
      <c r="J43" s="22">
        <v>6324084.2177499998</v>
      </c>
      <c r="K43" s="22">
        <v>5805940.9968499998</v>
      </c>
      <c r="L43" s="23">
        <f t="shared" si="4"/>
        <v>-8.1931739530873369</v>
      </c>
      <c r="M43" s="23">
        <f t="shared" si="5"/>
        <v>2.2438901870076826</v>
      </c>
    </row>
    <row r="44" spans="1:13" ht="15.5" x14ac:dyDescent="0.35">
      <c r="A44" s="5" t="s">
        <v>37</v>
      </c>
      <c r="B44" s="20">
        <f>B8+B22+B42</f>
        <v>16397890.277069997</v>
      </c>
      <c r="C44" s="20">
        <f>C8+C22+C42</f>
        <v>18486609.553859998</v>
      </c>
      <c r="D44" s="21">
        <f t="shared" si="0"/>
        <v>12.737731753887649</v>
      </c>
      <c r="E44" s="21">
        <f t="shared" si="1"/>
        <v>87.674196484100236</v>
      </c>
      <c r="F44" s="24">
        <f>F8+F22+F42</f>
        <v>33306458.916959997</v>
      </c>
      <c r="G44" s="24">
        <f>G8+G22+G42</f>
        <v>35673656.214800008</v>
      </c>
      <c r="H44" s="25">
        <f t="shared" si="2"/>
        <v>7.1073220474801326</v>
      </c>
      <c r="I44" s="25">
        <f t="shared" si="3"/>
        <v>86.845815916496576</v>
      </c>
      <c r="J44" s="24">
        <f>J8+J22+J42</f>
        <v>225393996.29745996</v>
      </c>
      <c r="K44" s="24">
        <f>K8+K22+K42</f>
        <v>223943172.78929999</v>
      </c>
      <c r="L44" s="25">
        <f t="shared" si="4"/>
        <v>-0.64368329768875709</v>
      </c>
      <c r="M44" s="25">
        <f t="shared" si="5"/>
        <v>86.549947397313971</v>
      </c>
    </row>
    <row r="45" spans="1:13" ht="15.5" x14ac:dyDescent="0.3">
      <c r="A45" s="10" t="s">
        <v>38</v>
      </c>
      <c r="B45" s="26">
        <f>B46-B44</f>
        <v>2161346.3189300038</v>
      </c>
      <c r="C45" s="26">
        <f>C46-C44</f>
        <v>2598966.6991400011</v>
      </c>
      <c r="D45" s="27">
        <f t="shared" si="0"/>
        <v>20.247582554314832</v>
      </c>
      <c r="E45" s="27">
        <f t="shared" si="1"/>
        <v>12.325803515899771</v>
      </c>
      <c r="F45" s="26">
        <f>F46-F44</f>
        <v>4564299.5460400023</v>
      </c>
      <c r="G45" s="26">
        <f>G46-G44</f>
        <v>5403344.2581999898</v>
      </c>
      <c r="H45" s="28">
        <f t="shared" si="2"/>
        <v>18.382770536783568</v>
      </c>
      <c r="I45" s="27">
        <f t="shared" si="3"/>
        <v>13.15418408350342</v>
      </c>
      <c r="J45" s="26">
        <f>J46-J44</f>
        <v>29188433.641540051</v>
      </c>
      <c r="K45" s="26">
        <f>K46-K44</f>
        <v>34801262.676699996</v>
      </c>
      <c r="L45" s="28">
        <f t="shared" si="4"/>
        <v>19.229634258865968</v>
      </c>
      <c r="M45" s="27">
        <f t="shared" si="5"/>
        <v>13.450052602686025</v>
      </c>
    </row>
    <row r="46" spans="1:13" ht="20.25" customHeight="1" x14ac:dyDescent="0.25">
      <c r="B46" s="13">
        <v>18559236.596000001</v>
      </c>
      <c r="C46" s="13">
        <v>21085576.252999999</v>
      </c>
      <c r="D46" s="15">
        <f t="shared" si="0"/>
        <v>13.612303738530333</v>
      </c>
      <c r="E46" s="29">
        <f>C46/C$46*100</f>
        <v>100</v>
      </c>
      <c r="F46" s="13">
        <v>37870758.463</v>
      </c>
      <c r="G46" s="13">
        <v>41077000.472999997</v>
      </c>
      <c r="H46" s="15">
        <f t="shared" si="2"/>
        <v>8.4662735580870887</v>
      </c>
      <c r="I46" s="29">
        <f>G46/G$46*100</f>
        <v>100</v>
      </c>
      <c r="J46" s="13">
        <v>254582429.93900001</v>
      </c>
      <c r="K46" s="13">
        <v>258744435.46599999</v>
      </c>
      <c r="L46" s="15">
        <f t="shared" si="4"/>
        <v>1.634836122821685</v>
      </c>
      <c r="M46" s="29">
        <f>K46/K$46*100</f>
        <v>100</v>
      </c>
    </row>
    <row r="48" spans="1:13" x14ac:dyDescent="0.25">
      <c r="A48" s="1" t="s">
        <v>48</v>
      </c>
    </row>
    <row r="49" spans="1:4" ht="25" x14ac:dyDescent="0.25">
      <c r="A49" s="12" t="s">
        <v>41</v>
      </c>
    </row>
    <row r="50" spans="1:4" x14ac:dyDescent="0.25">
      <c r="D50" s="16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2024-03-04T06:32:24Z</dcterms:modified>
</cp:coreProperties>
</file>